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yindia-my.sharepoint.com/personal/yashaswi_sharma_in_ey_com/Documents/Documents/Vadraj/13. Disclosures and compliances/IBBI/List of claims/02-03-2024/"/>
    </mc:Choice>
  </mc:AlternateContent>
  <xr:revisionPtr revIDLastSave="4" documentId="8_{761B7CDF-CDB0-4444-9B4C-4307B7110495}" xr6:coauthVersionLast="47" xr6:coauthVersionMax="47" xr10:uidLastSave="{2BA08170-C9E5-4F2F-BEE2-631193AB63E9}"/>
  <bookViews>
    <workbookView xWindow="-110" yWindow="-110" windowWidth="19420" windowHeight="10420" xr2:uid="{51868EB7-F18C-44AC-B469-9B2AC5818AD1}"/>
  </bookViews>
  <sheets>
    <sheet name="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J17" i="1"/>
  <c r="G17" i="1"/>
  <c r="E16" i="1"/>
  <c r="O16" i="1" s="1"/>
  <c r="K15" i="1"/>
  <c r="F15" i="1"/>
  <c r="I15" i="1" s="1"/>
  <c r="E15" i="1"/>
  <c r="K14" i="1"/>
  <c r="F14" i="1"/>
  <c r="H14" i="1" s="1"/>
  <c r="E14" i="1"/>
  <c r="O14" i="1" s="1"/>
  <c r="K13" i="1"/>
  <c r="F13" i="1"/>
  <c r="I13" i="1" s="1"/>
  <c r="E13" i="1"/>
  <c r="O13" i="1" s="1"/>
  <c r="K12" i="1"/>
  <c r="F12" i="1"/>
  <c r="E12" i="1"/>
  <c r="K11" i="1"/>
  <c r="F11" i="1"/>
  <c r="I11" i="1" s="1"/>
  <c r="E11" i="1"/>
  <c r="O11" i="1" s="1"/>
  <c r="K10" i="1"/>
  <c r="F10" i="1"/>
  <c r="H10" i="1" s="1"/>
  <c r="E10" i="1"/>
  <c r="K9" i="1"/>
  <c r="F9" i="1"/>
  <c r="E9" i="1"/>
  <c r="O8" i="1"/>
  <c r="K8" i="1"/>
  <c r="I8" i="1"/>
  <c r="H8" i="1"/>
  <c r="B8" i="1" a="1"/>
  <c r="B8" i="1" s="1"/>
  <c r="O15" i="1" l="1"/>
  <c r="O12" i="1"/>
  <c r="O10" i="1"/>
  <c r="E17" i="1"/>
  <c r="H11" i="1"/>
  <c r="F17" i="1"/>
  <c r="K17" i="1"/>
  <c r="H17" i="1"/>
  <c r="I17" i="1"/>
  <c r="H13" i="1"/>
  <c r="I10" i="1"/>
  <c r="H9" i="1"/>
  <c r="I9" i="1"/>
  <c r="H15" i="1"/>
  <c r="O9" i="1"/>
  <c r="O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<sst xmlns="http://schemas.openxmlformats.org/spreadsheetml/2006/main" count="54" uniqueCount="39">
  <si>
    <t>Name of the Corporate Debtor</t>
  </si>
  <si>
    <t>Date of commencement of CIRP</t>
  </si>
  <si>
    <t>List of creditors as on:</t>
  </si>
  <si>
    <t>Annexure 1 - List of secured Financial Creditors belonging to any class of creditors</t>
  </si>
  <si>
    <t>Amount in Rs</t>
  </si>
  <si>
    <t>SI No</t>
  </si>
  <si>
    <t>Name of Creditor</t>
  </si>
  <si>
    <t>Details of Claim received</t>
  </si>
  <si>
    <t>Details of claims admitted</t>
  </si>
  <si>
    <t>Amount of Contingent Claims</t>
  </si>
  <si>
    <t>Amount of any mutual dues that may be set off</t>
  </si>
  <si>
    <t>Amount of Claims not admitted</t>
  </si>
  <si>
    <t xml:space="preserve">Amount of Claims under verification </t>
  </si>
  <si>
    <t>Remarks, if any</t>
  </si>
  <si>
    <t>Date of receipt</t>
  </si>
  <si>
    <t>Amount Claimed</t>
  </si>
  <si>
    <t>Amt of Claim Admitted</t>
  </si>
  <si>
    <t>Nature of Claim</t>
  </si>
  <si>
    <t>Amount covered by security interest</t>
  </si>
  <si>
    <t>Amount covered by Guarantee</t>
  </si>
  <si>
    <t>Whether Related Party?</t>
  </si>
  <si>
    <t>% Voting Share in CoC</t>
  </si>
  <si>
    <t>Punjab National Bank</t>
  </si>
  <si>
    <t>Financial Debt</t>
  </si>
  <si>
    <t>No</t>
  </si>
  <si>
    <t>Union Bank of India</t>
  </si>
  <si>
    <t>Indian Overseas Bank</t>
  </si>
  <si>
    <t>Central Bank of India</t>
  </si>
  <si>
    <t>UCO Bank</t>
  </si>
  <si>
    <t>Bank of Baroda</t>
  </si>
  <si>
    <t>Bank of India</t>
  </si>
  <si>
    <t>TOTAL</t>
  </si>
  <si>
    <t>Note</t>
  </si>
  <si>
    <t>The security interest for J.C. Flowers Asset Reconstruction Private Limited is currently under verfication for want of additional documents.</t>
  </si>
  <si>
    <t>All claims are partly under verification on account of reconciliation of interest calculated</t>
  </si>
  <si>
    <t>IL&amp;FS Engineering and Construction Company Limited has been advised to file its claim in the appropriate claim form.</t>
  </si>
  <si>
    <t>Information regarding nature of assets on which security interest is created, is as provided by the Financial Creditors in their claim forms. Verification of the same is under process by the RP.</t>
  </si>
  <si>
    <r>
      <t xml:space="preserve">J.C. Flowers Asset Reconstruction Private Limited (trustee of JCF Yes Trust 2022-23/3) </t>
    </r>
    <r>
      <rPr>
        <i/>
        <sz val="11"/>
        <color theme="1"/>
        <rFont val="Calibri"/>
        <family val="2"/>
        <scheme val="minor"/>
      </rPr>
      <t>(see Note 3)</t>
    </r>
  </si>
  <si>
    <r>
      <t xml:space="preserve">IL&amp;FS Engineering and Construction Company Limited </t>
    </r>
    <r>
      <rPr>
        <i/>
        <sz val="11"/>
        <color theme="1"/>
        <rFont val="Calibri"/>
        <family val="2"/>
        <scheme val="minor"/>
      </rPr>
      <t>(see Note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</si>
</sst>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Times New Roman"/>
      <family val="1"/>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1" xfId="0" applyFont="1" applyBorder="1" applyAlignment="1">
      <alignment horizontal="center" vertical="center" wrapText="1"/>
    </xf>
    <xf numFmtId="14" fontId="0" fillId="0" borderId="2" xfId="0" applyNumberFormat="1" applyBorder="1" applyAlignment="1">
      <alignment horizontal="center" vertical="center"/>
    </xf>
    <xf numFmtId="0" fontId="2" fillId="0" borderId="3" xfId="0" applyFont="1" applyBorder="1" applyAlignment="1">
      <alignment horizontal="center" vertical="center" wrapText="1"/>
    </xf>
    <xf numFmtId="15" fontId="0" fillId="0" borderId="2" xfId="0" applyNumberFormat="1" applyBorder="1" applyAlignment="1">
      <alignment horizontal="center" vertical="center"/>
    </xf>
    <xf numFmtId="0" fontId="0" fillId="0" borderId="0" xfId="0" applyAlignment="1">
      <alignment vertical="center"/>
    </xf>
    <xf numFmtId="10" fontId="0" fillId="0" borderId="0" xfId="2" applyNumberFormat="1" applyFont="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10" fontId="2" fillId="0" borderId="4" xfId="2" applyNumberFormat="1"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14" fontId="0" fillId="0" borderId="4" xfId="0" applyNumberFormat="1" applyBorder="1" applyAlignment="1">
      <alignment vertical="center"/>
    </xf>
    <xf numFmtId="164" fontId="0" fillId="0" borderId="4" xfId="1" applyNumberFormat="1" applyFont="1" applyBorder="1" applyAlignment="1">
      <alignment vertical="center"/>
    </xf>
    <xf numFmtId="0" fontId="0" fillId="0" borderId="4" xfId="0" applyBorder="1" applyAlignment="1">
      <alignment vertical="center"/>
    </xf>
    <xf numFmtId="164" fontId="0" fillId="0" borderId="4" xfId="0" applyNumberFormat="1" applyBorder="1" applyAlignment="1">
      <alignment vertical="center"/>
    </xf>
    <xf numFmtId="10" fontId="0" fillId="0" borderId="4" xfId="2" applyNumberFormat="1" applyFont="1" applyBorder="1" applyAlignment="1">
      <alignment vertical="center"/>
    </xf>
    <xf numFmtId="164" fontId="0" fillId="2" borderId="4" xfId="0" applyNumberFormat="1" applyFill="1" applyBorder="1" applyAlignment="1">
      <alignment vertical="center"/>
    </xf>
    <xf numFmtId="164" fontId="0" fillId="2" borderId="4" xfId="1" applyNumberFormat="1"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yashaswi_sharma_in_ey_com/Documents/Documents/Vadraj/10.%20Claims/Vadraj_Claims%20summary%20file_2%20Ma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as per IM"/>
      <sheetName val="Sheet1"/>
      <sheetName val="Data Entry Form C"/>
      <sheetName val="Summary "/>
      <sheetName val="Super Summary"/>
      <sheetName val="CoC Constitution"/>
      <sheetName val="IOB"/>
      <sheetName val="BoB"/>
      <sheetName val="Central Bank"/>
      <sheetName val="BOI"/>
      <sheetName val="UCO Bank"/>
      <sheetName val="Union Bank"/>
      <sheetName val="JCF ARC"/>
      <sheetName val="PNB"/>
    </sheetNames>
    <sheetDataSet>
      <sheetData sheetId="0"/>
      <sheetData sheetId="1"/>
      <sheetData sheetId="2">
        <row r="66">
          <cell r="L66">
            <v>1284400784</v>
          </cell>
        </row>
      </sheetData>
      <sheetData sheetId="3"/>
      <sheetData sheetId="4">
        <row r="5">
          <cell r="D5">
            <v>17273907116.408932</v>
          </cell>
          <cell r="E5">
            <v>16116912949.169956</v>
          </cell>
        </row>
        <row r="6">
          <cell r="D6">
            <v>15871290400.844177</v>
          </cell>
          <cell r="E6">
            <v>14198851717.488384</v>
          </cell>
        </row>
        <row r="7">
          <cell r="D7">
            <v>13202817097</v>
          </cell>
          <cell r="E7">
            <v>13166231648</v>
          </cell>
        </row>
        <row r="8">
          <cell r="D8">
            <v>6776524451.8488598</v>
          </cell>
          <cell r="E8">
            <v>6776524451.8488598</v>
          </cell>
        </row>
        <row r="9">
          <cell r="D9">
            <v>5740842989.3824005</v>
          </cell>
          <cell r="E9">
            <v>4398344797.1599026</v>
          </cell>
        </row>
        <row r="10">
          <cell r="D10">
            <v>4176435072.5521636</v>
          </cell>
          <cell r="E10">
            <v>3628582649.7987108</v>
          </cell>
        </row>
        <row r="11">
          <cell r="D11">
            <v>2235958049.5206943</v>
          </cell>
          <cell r="E11">
            <v>1970494011.7618306</v>
          </cell>
        </row>
      </sheetData>
      <sheetData sheetId="5">
        <row r="4">
          <cell r="G4">
            <v>0.24967490765257358</v>
          </cell>
        </row>
        <row r="5">
          <cell r="G5">
            <v>0.20069264126249742</v>
          </cell>
        </row>
        <row r="6">
          <cell r="G6">
            <v>0.17680836665585206</v>
          </cell>
        </row>
        <row r="7">
          <cell r="G7">
            <v>0.16394987137081299</v>
          </cell>
        </row>
        <row r="8">
          <cell r="G8">
            <v>8.4383318015717593E-2</v>
          </cell>
        </row>
        <row r="9">
          <cell r="G9">
            <v>5.4769510594809376E-2</v>
          </cell>
        </row>
        <row r="10">
          <cell r="G10">
            <v>4.5184201113705205E-2</v>
          </cell>
        </row>
        <row r="11">
          <cell r="G11">
            <v>2.4537183334031931E-2</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BD7B-B12A-48B0-B373-54C1A4B4B0A9}">
  <sheetPr>
    <tabColor rgb="FFFFFF00"/>
    <pageSetUpPr fitToPage="1"/>
  </sheetPr>
  <dimension ref="B2:P23"/>
  <sheetViews>
    <sheetView showGridLines="0" tabSelected="1" topLeftCell="A6" zoomScale="71" zoomScaleNormal="85" workbookViewId="0">
      <selection activeCell="C16" sqref="C16"/>
    </sheetView>
  </sheetViews>
  <sheetFormatPr defaultRowHeight="14.5" x14ac:dyDescent="0.35"/>
  <cols>
    <col min="1" max="1" width="2.1796875" style="5" customWidth="1"/>
    <col min="2" max="2" width="5.08984375" style="5" customWidth="1"/>
    <col min="3" max="3" width="29" style="5" customWidth="1"/>
    <col min="4" max="4" width="14.453125" style="5" customWidth="1"/>
    <col min="5" max="6" width="18.6328125" style="5" bestFit="1" customWidth="1"/>
    <col min="7" max="7" width="14.90625" style="5" customWidth="1"/>
    <col min="8" max="8" width="17.6328125" style="5" bestFit="1" customWidth="1"/>
    <col min="9" max="9" width="15.54296875" style="5" customWidth="1"/>
    <col min="10" max="10" width="14" style="5" customWidth="1"/>
    <col min="11" max="11" width="14" style="6" customWidth="1"/>
    <col min="12" max="12" width="15.90625" style="5" bestFit="1" customWidth="1"/>
    <col min="13" max="13" width="15.453125" style="5" bestFit="1" customWidth="1"/>
    <col min="14" max="14" width="15.81640625" style="5" bestFit="1" customWidth="1"/>
    <col min="15" max="15" width="18.6328125" style="5" bestFit="1" customWidth="1"/>
    <col min="16" max="16" width="13.54296875" style="5" bestFit="1" customWidth="1"/>
    <col min="17" max="16384" width="8.7265625" style="5"/>
  </cols>
  <sheetData>
    <row r="2" spans="2:16" ht="43.5" x14ac:dyDescent="0.35">
      <c r="B2" s="26" t="s">
        <v>0</v>
      </c>
      <c r="C2" s="26"/>
      <c r="D2" s="1" t="s">
        <v>1</v>
      </c>
      <c r="E2" s="2">
        <v>45324</v>
      </c>
      <c r="F2" s="3" t="s">
        <v>2</v>
      </c>
      <c r="G2" s="4">
        <v>45353</v>
      </c>
    </row>
    <row r="3" spans="2:16" x14ac:dyDescent="0.35">
      <c r="C3" s="7"/>
    </row>
    <row r="4" spans="2:16" x14ac:dyDescent="0.35">
      <c r="B4" s="7" t="s">
        <v>3</v>
      </c>
    </row>
    <row r="5" spans="2:16" x14ac:dyDescent="0.35">
      <c r="P5" s="5" t="s">
        <v>4</v>
      </c>
    </row>
    <row r="6" spans="2:16" s="7" customFormat="1" ht="29" customHeight="1" x14ac:dyDescent="0.35">
      <c r="B6" s="8" t="s">
        <v>5</v>
      </c>
      <c r="C6" s="8" t="s">
        <v>6</v>
      </c>
      <c r="D6" s="26" t="s">
        <v>7</v>
      </c>
      <c r="E6" s="27"/>
      <c r="F6" s="26" t="s">
        <v>8</v>
      </c>
      <c r="G6" s="28"/>
      <c r="H6" s="28"/>
      <c r="I6" s="28"/>
      <c r="J6" s="28"/>
      <c r="K6" s="27"/>
      <c r="L6" s="29" t="s">
        <v>9</v>
      </c>
      <c r="M6" s="29" t="s">
        <v>10</v>
      </c>
      <c r="N6" s="22" t="s">
        <v>11</v>
      </c>
      <c r="O6" s="22" t="s">
        <v>12</v>
      </c>
      <c r="P6" s="24" t="s">
        <v>13</v>
      </c>
    </row>
    <row r="7" spans="2:16" s="7" customFormat="1" ht="29" x14ac:dyDescent="0.35">
      <c r="B7" s="8"/>
      <c r="C7" s="8"/>
      <c r="D7" s="8" t="s">
        <v>14</v>
      </c>
      <c r="E7" s="8" t="s">
        <v>15</v>
      </c>
      <c r="F7" s="9" t="s">
        <v>16</v>
      </c>
      <c r="G7" s="8" t="s">
        <v>17</v>
      </c>
      <c r="H7" s="9" t="s">
        <v>18</v>
      </c>
      <c r="I7" s="9" t="s">
        <v>19</v>
      </c>
      <c r="J7" s="9" t="s">
        <v>20</v>
      </c>
      <c r="K7" s="10" t="s">
        <v>21</v>
      </c>
      <c r="L7" s="30"/>
      <c r="M7" s="30"/>
      <c r="N7" s="23"/>
      <c r="O7" s="23"/>
      <c r="P7" s="25"/>
    </row>
    <row r="8" spans="2:16" x14ac:dyDescent="0.35">
      <c r="B8" s="11" cm="1">
        <f t="array" ref="B8:B16">_xlfn.SEQUENCE(9)</f>
        <v>1</v>
      </c>
      <c r="C8" s="12" t="s">
        <v>22</v>
      </c>
      <c r="D8" s="13">
        <v>45331</v>
      </c>
      <c r="E8" s="14">
        <v>20144849224.305149</v>
      </c>
      <c r="F8" s="14">
        <v>20050504726.605099</v>
      </c>
      <c r="G8" s="15" t="s">
        <v>23</v>
      </c>
      <c r="H8" s="16">
        <f t="shared" ref="H8:H15" si="0">F8</f>
        <v>20050504726.605099</v>
      </c>
      <c r="I8" s="14">
        <f>F8</f>
        <v>20050504726.605099</v>
      </c>
      <c r="J8" s="11" t="s">
        <v>24</v>
      </c>
      <c r="K8" s="17">
        <f>'[1]CoC Constitution'!$G$4</f>
        <v>0.24967490765257358</v>
      </c>
      <c r="L8" s="16">
        <v>0</v>
      </c>
      <c r="M8" s="16">
        <v>0</v>
      </c>
      <c r="N8" s="16">
        <v>0</v>
      </c>
      <c r="O8" s="14">
        <f t="shared" ref="O8:O16" si="1">E8-F8-L8-M8-N8</f>
        <v>94344497.700050354</v>
      </c>
      <c r="P8" s="15"/>
    </row>
    <row r="9" spans="2:16" x14ac:dyDescent="0.35">
      <c r="B9" s="11">
        <v>2</v>
      </c>
      <c r="C9" s="12" t="s">
        <v>25</v>
      </c>
      <c r="D9" s="13">
        <v>45348</v>
      </c>
      <c r="E9" s="14">
        <f>'[1]Super Summary'!$D$5</f>
        <v>17273907116.408932</v>
      </c>
      <c r="F9" s="14">
        <f>'[1]Super Summary'!$E$5</f>
        <v>16116912949.169956</v>
      </c>
      <c r="G9" s="15" t="s">
        <v>23</v>
      </c>
      <c r="H9" s="16">
        <f t="shared" si="0"/>
        <v>16116912949.169956</v>
      </c>
      <c r="I9" s="14">
        <f t="shared" ref="I9:I15" si="2">F9</f>
        <v>16116912949.169956</v>
      </c>
      <c r="J9" s="11" t="s">
        <v>24</v>
      </c>
      <c r="K9" s="17">
        <f>'[1]CoC Constitution'!$G$5</f>
        <v>0.20069264126249742</v>
      </c>
      <c r="L9" s="16">
        <v>0</v>
      </c>
      <c r="M9" s="16">
        <v>0</v>
      </c>
      <c r="N9" s="16">
        <v>0</v>
      </c>
      <c r="O9" s="14">
        <f t="shared" si="1"/>
        <v>1156994167.2389755</v>
      </c>
      <c r="P9" s="15"/>
    </row>
    <row r="10" spans="2:16" x14ac:dyDescent="0.35">
      <c r="B10" s="11">
        <v>3</v>
      </c>
      <c r="C10" s="12" t="s">
        <v>26</v>
      </c>
      <c r="D10" s="13">
        <v>45338</v>
      </c>
      <c r="E10" s="14">
        <f>'[1]Super Summary'!$D$6</f>
        <v>15871290400.844177</v>
      </c>
      <c r="F10" s="14">
        <f>'[1]Super Summary'!$E$6</f>
        <v>14198851717.488384</v>
      </c>
      <c r="G10" s="15" t="s">
        <v>23</v>
      </c>
      <c r="H10" s="16">
        <f t="shared" si="0"/>
        <v>14198851717.488384</v>
      </c>
      <c r="I10" s="14">
        <f t="shared" si="2"/>
        <v>14198851717.488384</v>
      </c>
      <c r="J10" s="11" t="s">
        <v>24</v>
      </c>
      <c r="K10" s="17">
        <f>'[1]CoC Constitution'!$G$6</f>
        <v>0.17680836665585206</v>
      </c>
      <c r="L10" s="16">
        <v>0</v>
      </c>
      <c r="M10" s="16">
        <v>0</v>
      </c>
      <c r="N10" s="16">
        <v>0</v>
      </c>
      <c r="O10" s="14">
        <f t="shared" si="1"/>
        <v>1672438683.355793</v>
      </c>
      <c r="P10" s="15"/>
    </row>
    <row r="11" spans="2:16" x14ac:dyDescent="0.35">
      <c r="B11" s="11">
        <v>4</v>
      </c>
      <c r="C11" s="12" t="s">
        <v>27</v>
      </c>
      <c r="D11" s="13">
        <v>45338</v>
      </c>
      <c r="E11" s="14">
        <f>'[1]Super Summary'!$D$7</f>
        <v>13202817097</v>
      </c>
      <c r="F11" s="14">
        <f>'[1]Super Summary'!$E$7</f>
        <v>13166231648</v>
      </c>
      <c r="G11" s="15" t="s">
        <v>23</v>
      </c>
      <c r="H11" s="16">
        <f t="shared" si="0"/>
        <v>13166231648</v>
      </c>
      <c r="I11" s="14">
        <f t="shared" si="2"/>
        <v>13166231648</v>
      </c>
      <c r="J11" s="11" t="s">
        <v>24</v>
      </c>
      <c r="K11" s="17">
        <f>'[1]CoC Constitution'!$G$7</f>
        <v>0.16394987137081299</v>
      </c>
      <c r="L11" s="16">
        <v>0</v>
      </c>
      <c r="M11" s="16">
        <v>0</v>
      </c>
      <c r="N11" s="16">
        <v>0</v>
      </c>
      <c r="O11" s="14">
        <f t="shared" si="1"/>
        <v>36585449</v>
      </c>
      <c r="P11" s="15"/>
    </row>
    <row r="12" spans="2:16" ht="43.5" x14ac:dyDescent="0.35">
      <c r="B12" s="11">
        <v>5</v>
      </c>
      <c r="C12" s="12" t="s">
        <v>37</v>
      </c>
      <c r="D12" s="13">
        <v>45338</v>
      </c>
      <c r="E12" s="14">
        <f>'[1]Super Summary'!$D$8</f>
        <v>6776524451.8488598</v>
      </c>
      <c r="F12" s="14">
        <f>'[1]Super Summary'!$E$8</f>
        <v>6776524451.8488598</v>
      </c>
      <c r="G12" s="15" t="s">
        <v>23</v>
      </c>
      <c r="H12" s="18">
        <v>0</v>
      </c>
      <c r="I12" s="18">
        <v>0</v>
      </c>
      <c r="J12" s="11" t="s">
        <v>24</v>
      </c>
      <c r="K12" s="17">
        <f>'[1]CoC Constitution'!$G$8</f>
        <v>8.4383318015717593E-2</v>
      </c>
      <c r="L12" s="16">
        <v>0</v>
      </c>
      <c r="M12" s="16">
        <v>0</v>
      </c>
      <c r="N12" s="16">
        <v>0</v>
      </c>
      <c r="O12" s="16">
        <f t="shared" si="1"/>
        <v>0</v>
      </c>
      <c r="P12" s="15"/>
    </row>
    <row r="13" spans="2:16" x14ac:dyDescent="0.35">
      <c r="B13" s="11">
        <v>6</v>
      </c>
      <c r="C13" s="15" t="s">
        <v>28</v>
      </c>
      <c r="D13" s="13">
        <v>45338</v>
      </c>
      <c r="E13" s="14">
        <f>'[1]Super Summary'!$D$9</f>
        <v>5740842989.3824005</v>
      </c>
      <c r="F13" s="14">
        <f>'[1]Super Summary'!$E$9</f>
        <v>4398344797.1599026</v>
      </c>
      <c r="G13" s="15" t="s">
        <v>23</v>
      </c>
      <c r="H13" s="16">
        <f t="shared" si="0"/>
        <v>4398344797.1599026</v>
      </c>
      <c r="I13" s="14">
        <f t="shared" si="2"/>
        <v>4398344797.1599026</v>
      </c>
      <c r="J13" s="11" t="s">
        <v>24</v>
      </c>
      <c r="K13" s="17">
        <f>'[1]CoC Constitution'!$G$9</f>
        <v>5.4769510594809376E-2</v>
      </c>
      <c r="L13" s="16">
        <v>0</v>
      </c>
      <c r="M13" s="16">
        <v>0</v>
      </c>
      <c r="N13" s="16">
        <v>0</v>
      </c>
      <c r="O13" s="14">
        <f t="shared" si="1"/>
        <v>1342498192.2224979</v>
      </c>
      <c r="P13" s="15"/>
    </row>
    <row r="14" spans="2:16" x14ac:dyDescent="0.35">
      <c r="B14" s="11">
        <v>7</v>
      </c>
      <c r="C14" s="15" t="s">
        <v>29</v>
      </c>
      <c r="D14" s="13">
        <v>45338</v>
      </c>
      <c r="E14" s="14">
        <f>'[1]Super Summary'!$D$10</f>
        <v>4176435072.5521636</v>
      </c>
      <c r="F14" s="14">
        <f>'[1]Super Summary'!$E$10</f>
        <v>3628582649.7987108</v>
      </c>
      <c r="G14" s="15" t="s">
        <v>23</v>
      </c>
      <c r="H14" s="16">
        <f t="shared" si="0"/>
        <v>3628582649.7987108</v>
      </c>
      <c r="I14" s="15">
        <v>0</v>
      </c>
      <c r="J14" s="11" t="s">
        <v>24</v>
      </c>
      <c r="K14" s="17">
        <f>'[1]CoC Constitution'!$G$10</f>
        <v>4.5184201113705205E-2</v>
      </c>
      <c r="L14" s="16">
        <v>0</v>
      </c>
      <c r="M14" s="16">
        <v>0</v>
      </c>
      <c r="N14" s="16">
        <v>0</v>
      </c>
      <c r="O14" s="14">
        <f t="shared" si="1"/>
        <v>547852422.75345278</v>
      </c>
      <c r="P14" s="15"/>
    </row>
    <row r="15" spans="2:16" x14ac:dyDescent="0.35">
      <c r="B15" s="11">
        <v>8</v>
      </c>
      <c r="C15" s="12" t="s">
        <v>30</v>
      </c>
      <c r="D15" s="13">
        <v>45338</v>
      </c>
      <c r="E15" s="14">
        <f>'[1]Super Summary'!$D$11</f>
        <v>2235958049.5206943</v>
      </c>
      <c r="F15" s="14">
        <f>'[1]Super Summary'!$E$11</f>
        <v>1970494011.7618306</v>
      </c>
      <c r="G15" s="15" t="s">
        <v>23</v>
      </c>
      <c r="H15" s="16">
        <f t="shared" si="0"/>
        <v>1970494011.7618306</v>
      </c>
      <c r="I15" s="14">
        <f t="shared" si="2"/>
        <v>1970494011.7618306</v>
      </c>
      <c r="J15" s="11" t="s">
        <v>24</v>
      </c>
      <c r="K15" s="17">
        <f>'[1]CoC Constitution'!$G$11</f>
        <v>2.4537183334031931E-2</v>
      </c>
      <c r="L15" s="16">
        <v>0</v>
      </c>
      <c r="M15" s="16">
        <v>0</v>
      </c>
      <c r="N15" s="16">
        <v>0</v>
      </c>
      <c r="O15" s="14">
        <f t="shared" si="1"/>
        <v>265464037.75886369</v>
      </c>
      <c r="P15" s="15"/>
    </row>
    <row r="16" spans="2:16" ht="43.5" x14ac:dyDescent="0.35">
      <c r="B16" s="11">
        <v>9</v>
      </c>
      <c r="C16" s="12" t="s">
        <v>38</v>
      </c>
      <c r="D16" s="13">
        <v>45338</v>
      </c>
      <c r="E16" s="14">
        <f>'[1]Data Entry Form C'!$L$66</f>
        <v>1284400784</v>
      </c>
      <c r="F16" s="15">
        <v>0</v>
      </c>
      <c r="G16" s="12"/>
      <c r="H16" s="19"/>
      <c r="I16" s="14">
        <v>650000000</v>
      </c>
      <c r="J16" s="11" t="s">
        <v>24</v>
      </c>
      <c r="K16" s="17">
        <v>0</v>
      </c>
      <c r="L16" s="16">
        <v>0</v>
      </c>
      <c r="M16" s="16">
        <v>0</v>
      </c>
      <c r="N16" s="16">
        <v>0</v>
      </c>
      <c r="O16" s="16">
        <f t="shared" si="1"/>
        <v>1284400784</v>
      </c>
      <c r="P16" s="15"/>
    </row>
    <row r="17" spans="2:16" x14ac:dyDescent="0.35">
      <c r="B17" s="15"/>
      <c r="C17" s="9" t="s">
        <v>31</v>
      </c>
      <c r="D17" s="15"/>
      <c r="E17" s="16">
        <f t="shared" ref="E17:N17" si="3">SUM(E8:E16)</f>
        <v>86707025185.862381</v>
      </c>
      <c r="F17" s="16">
        <f t="shared" si="3"/>
        <v>80306446951.832733</v>
      </c>
      <c r="G17" s="16">
        <f t="shared" si="3"/>
        <v>0</v>
      </c>
      <c r="H17" s="16">
        <f t="shared" si="3"/>
        <v>73529922499.983887</v>
      </c>
      <c r="I17" s="16">
        <f t="shared" si="3"/>
        <v>70551339850.185181</v>
      </c>
      <c r="J17" s="16">
        <f t="shared" si="3"/>
        <v>0</v>
      </c>
      <c r="K17" s="17">
        <f t="shared" si="3"/>
        <v>1.0000000000000002</v>
      </c>
      <c r="L17" s="16">
        <f t="shared" si="3"/>
        <v>0</v>
      </c>
      <c r="M17" s="16">
        <f t="shared" si="3"/>
        <v>0</v>
      </c>
      <c r="N17" s="16">
        <f t="shared" si="3"/>
        <v>0</v>
      </c>
      <c r="O17" s="16">
        <f>SUM(O8:O16)</f>
        <v>6400578234.0296326</v>
      </c>
      <c r="P17" s="15"/>
    </row>
    <row r="19" spans="2:16" x14ac:dyDescent="0.35">
      <c r="B19" s="20" t="s">
        <v>32</v>
      </c>
    </row>
    <row r="20" spans="2:16" x14ac:dyDescent="0.35">
      <c r="B20" s="21">
        <v>1</v>
      </c>
      <c r="C20" s="5" t="s">
        <v>34</v>
      </c>
    </row>
    <row r="21" spans="2:16" x14ac:dyDescent="0.35">
      <c r="B21" s="5">
        <v>2</v>
      </c>
      <c r="C21" s="5" t="s">
        <v>35</v>
      </c>
    </row>
    <row r="22" spans="2:16" x14ac:dyDescent="0.35">
      <c r="B22" s="5">
        <v>3</v>
      </c>
      <c r="C22" s="5" t="s">
        <v>33</v>
      </c>
    </row>
    <row r="23" spans="2:16" x14ac:dyDescent="0.35">
      <c r="B23" s="5">
        <v>4</v>
      </c>
      <c r="C23" s="5" t="s">
        <v>36</v>
      </c>
    </row>
  </sheetData>
  <mergeCells count="8">
    <mergeCell ref="O6:O7"/>
    <mergeCell ref="P6:P7"/>
    <mergeCell ref="B2:C2"/>
    <mergeCell ref="D6:E6"/>
    <mergeCell ref="F6:K6"/>
    <mergeCell ref="L6:L7"/>
    <mergeCell ref="M6:M7"/>
    <mergeCell ref="N6:N7"/>
  </mergeCells>
  <pageMargins left="0.25" right="0.25"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Darshil Mashru</dc:creator>
  <cp:lastModifiedBy>Darshil Mashru</cp:lastModifiedBy>
  <dcterms:created xsi:type="dcterms:W3CDTF">2024-03-14T06:05:02Z</dcterms:created>
  <dcterms:modified xsi:type="dcterms:W3CDTF">2024-03-18T10:43:32Z</dcterms:modified>
</cp:coreProperties>
</file>